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14340" windowHeight="58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B12" i="1"/>
  <c r="H12" i="1" l="1"/>
  <c r="E10" i="1" l="1"/>
  <c r="E9" i="1"/>
  <c r="E8" i="1"/>
  <c r="E7" i="1"/>
  <c r="E6" i="1"/>
  <c r="E5" i="1"/>
  <c r="E4" i="1"/>
  <c r="E3" i="1"/>
  <c r="L6" i="1" l="1"/>
  <c r="L8" i="1"/>
  <c r="L9" i="1"/>
  <c r="L10" i="1"/>
  <c r="L5" i="1"/>
  <c r="G5" i="1"/>
  <c r="G6" i="1"/>
  <c r="G8" i="1"/>
  <c r="G9" i="1"/>
  <c r="G10" i="1"/>
  <c r="G3" i="1"/>
  <c r="I4" i="1"/>
  <c r="I5" i="1"/>
  <c r="I6" i="1"/>
  <c r="I7" i="1"/>
  <c r="I8" i="1"/>
  <c r="I9" i="1"/>
  <c r="I10" i="1"/>
  <c r="I3" i="1"/>
  <c r="J12" i="1"/>
  <c r="I12" i="1"/>
  <c r="K4" i="1"/>
  <c r="K5" i="1"/>
  <c r="K6" i="1"/>
  <c r="K7" i="1"/>
  <c r="K8" i="1"/>
  <c r="K9" i="1"/>
  <c r="K10" i="1"/>
  <c r="K3" i="1"/>
  <c r="K12" i="1" l="1"/>
  <c r="G4" i="1"/>
  <c r="L7" i="1"/>
  <c r="G7" i="1"/>
  <c r="E12" i="1"/>
  <c r="L12" i="1" s="1"/>
  <c r="G12" i="1" l="1"/>
</calcChain>
</file>

<file path=xl/sharedStrings.xml><?xml version="1.0" encoding="utf-8"?>
<sst xmlns="http://schemas.openxmlformats.org/spreadsheetml/2006/main" count="48" uniqueCount="42">
  <si>
    <t>Moomomi</t>
  </si>
  <si>
    <t>Preserve</t>
  </si>
  <si>
    <t>Acreage</t>
  </si>
  <si>
    <t>Pelekunu</t>
  </si>
  <si>
    <t>Kamakou</t>
  </si>
  <si>
    <t>Kanepuu</t>
  </si>
  <si>
    <t>Puu Kukui</t>
  </si>
  <si>
    <t>Kapunakea</t>
  </si>
  <si>
    <t>Waikamoi</t>
  </si>
  <si>
    <t>Kau</t>
  </si>
  <si>
    <t>n/a</t>
  </si>
  <si>
    <t xml:space="preserve">Total </t>
  </si>
  <si>
    <t>Years enrolled</t>
  </si>
  <si>
    <t>Ac fenced (approx)</t>
  </si>
  <si>
    <t>% fenced</t>
  </si>
  <si>
    <t>$ Cumulative funding/fenced ac</t>
  </si>
  <si>
    <t>$ Average State funding/yr</t>
  </si>
  <si>
    <t>Fire Control</t>
  </si>
  <si>
    <t xml:space="preserve">Ungulate Control </t>
  </si>
  <si>
    <t xml:space="preserve">Weed Control </t>
  </si>
  <si>
    <t>Community Outreach</t>
  </si>
  <si>
    <t>Watershed Partnerships</t>
  </si>
  <si>
    <t>Successes</t>
  </si>
  <si>
    <t>Improvements</t>
  </si>
  <si>
    <t>Funding</t>
  </si>
  <si>
    <t>Fencing</t>
  </si>
  <si>
    <t>Insert Comments in Narrative Format</t>
  </si>
  <si>
    <t>Monitoring</t>
  </si>
  <si>
    <t>Restoration/Rare Species Enhancement</t>
  </si>
  <si>
    <t xml:space="preserve">Other Invasive Species Control </t>
  </si>
  <si>
    <t xml:space="preserve">$ Cumulative state funding </t>
  </si>
  <si>
    <t>$ 2014 State funding</t>
  </si>
  <si>
    <t>$ 2014 Funding/ac/yr</t>
  </si>
  <si>
    <t>Budget Recommendations</t>
  </si>
  <si>
    <t>DRAFT NAPP Review Template</t>
  </si>
  <si>
    <t>Waikamoi EMI Addition</t>
  </si>
  <si>
    <t>FY 15 Funding</t>
  </si>
  <si>
    <t>FY16</t>
  </si>
  <si>
    <t>FY15</t>
  </si>
  <si>
    <t>FY18</t>
  </si>
  <si>
    <t>FY21</t>
  </si>
  <si>
    <t>Year contract terminates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</si>
</sst>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3" fontId="0" fillId="0" borderId="0" xfId="0" applyNumberFormat="1" applyFill="1" applyAlignment="1">
      <alignment horizontal="left" vertical="top"/>
    </xf>
    <xf numFmtId="9" fontId="0" fillId="0" borderId="0" xfId="0" applyNumberForma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3" fontId="0" fillId="0" borderId="0" xfId="0" applyNumberFormat="1" applyAlignment="1">
      <alignment horizontal="right" vertical="top"/>
    </xf>
    <xf numFmtId="9" fontId="0" fillId="0" borderId="0" xfId="0" applyNumberFormat="1" applyAlignment="1">
      <alignment horizontal="right" vertical="top"/>
    </xf>
    <xf numFmtId="3" fontId="0" fillId="0" borderId="0" xfId="0" applyNumberFormat="1" applyFill="1" applyAlignment="1">
      <alignment horizontal="right" vertical="top"/>
    </xf>
    <xf numFmtId="9" fontId="0" fillId="0" borderId="0" xfId="0" applyNumberFormat="1" applyFill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Fill="1" applyAlignment="1">
      <alignment horizontal="right" vertical="top"/>
    </xf>
    <xf numFmtId="9" fontId="1" fillId="0" borderId="0" xfId="0" applyNumberFormat="1" applyFont="1" applyFill="1" applyAlignment="1">
      <alignment horizontal="right" vertical="top"/>
    </xf>
    <xf numFmtId="0" fontId="0" fillId="0" borderId="0" xfId="0" applyFont="1" applyAlignment="1">
      <alignment horizontal="left" vertical="top"/>
    </xf>
    <xf numFmtId="164" fontId="0" fillId="0" borderId="0" xfId="0" applyNumberFormat="1" applyFont="1" applyAlignment="1">
      <alignment horizontal="right" vertical="top"/>
    </xf>
    <xf numFmtId="164" fontId="0" fillId="0" borderId="0" xfId="0" applyNumberFormat="1" applyFont="1"/>
    <xf numFmtId="0" fontId="0" fillId="3" borderId="0" xfId="0" applyFill="1" applyAlignment="1"/>
    <xf numFmtId="0" fontId="0" fillId="4" borderId="0" xfId="0" applyFill="1" applyAlignment="1"/>
    <xf numFmtId="0" fontId="0" fillId="0" borderId="0" xfId="0" applyAlignment="1"/>
    <xf numFmtId="164" fontId="1" fillId="0" borderId="0" xfId="0" applyNumberFormat="1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3" fontId="0" fillId="0" borderId="0" xfId="0" applyNumberFormat="1" applyFont="1" applyAlignment="1">
      <alignment horizontal="right" vertical="top"/>
    </xf>
    <xf numFmtId="0" fontId="0" fillId="0" borderId="0" xfId="0" applyFont="1"/>
    <xf numFmtId="0" fontId="0" fillId="2" borderId="0" xfId="0" applyFont="1" applyFill="1" applyAlignment="1"/>
    <xf numFmtId="3" fontId="0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D14" sqref="D14"/>
    </sheetView>
  </sheetViews>
  <sheetFormatPr defaultRowHeight="14.4" x14ac:dyDescent="0.3"/>
  <cols>
    <col min="1" max="1" width="22.88671875" customWidth="1"/>
    <col min="2" max="2" width="9.44140625" customWidth="1"/>
    <col min="3" max="4" width="14.109375" customWidth="1"/>
    <col min="5" max="5" width="12.21875" customWidth="1"/>
    <col min="6" max="6" width="8" customWidth="1"/>
    <col min="7" max="7" width="14.6640625" customWidth="1"/>
    <col min="8" max="8" width="12.77734375" customWidth="1"/>
    <col min="9" max="9" width="12.6640625" customWidth="1"/>
    <col min="10" max="10" width="10.33203125" customWidth="1"/>
    <col min="11" max="11" width="8.77734375" customWidth="1"/>
    <col min="12" max="12" width="15.5546875" customWidth="1"/>
    <col min="13" max="13" width="9.33203125" customWidth="1"/>
    <col min="14" max="14" width="7.5546875" customWidth="1"/>
    <col min="17" max="17" width="10.6640625" customWidth="1"/>
    <col min="18" max="18" width="15.6640625" customWidth="1"/>
    <col min="19" max="20" width="11" customWidth="1"/>
    <col min="21" max="21" width="12.5546875" customWidth="1"/>
    <col min="22" max="22" width="14.77734375" customWidth="1"/>
    <col min="23" max="23" width="17.88671875" customWidth="1"/>
  </cols>
  <sheetData>
    <row r="1" spans="1:23" x14ac:dyDescent="0.3">
      <c r="A1" s="23" t="s">
        <v>34</v>
      </c>
      <c r="B1" s="23"/>
      <c r="C1" s="23"/>
      <c r="D1" s="23"/>
      <c r="E1" s="24" t="s">
        <v>24</v>
      </c>
      <c r="F1" s="24"/>
      <c r="G1" s="24"/>
      <c r="H1" s="24"/>
      <c r="I1" s="24"/>
      <c r="J1" s="17" t="s">
        <v>25</v>
      </c>
      <c r="K1" s="17"/>
      <c r="L1" s="17"/>
      <c r="M1" s="18" t="s">
        <v>26</v>
      </c>
      <c r="N1" s="18"/>
      <c r="O1" s="18"/>
      <c r="P1" s="18"/>
      <c r="Q1" s="18"/>
      <c r="R1" s="18"/>
      <c r="S1" s="18"/>
      <c r="T1" s="18"/>
      <c r="U1" s="18"/>
      <c r="V1" s="18"/>
      <c r="W1" s="19"/>
    </row>
    <row r="2" spans="1:23" s="2" customFormat="1" ht="31.8" customHeight="1" x14ac:dyDescent="0.3">
      <c r="A2" s="21" t="s">
        <v>1</v>
      </c>
      <c r="B2" s="21" t="s">
        <v>2</v>
      </c>
      <c r="C2" s="21" t="s">
        <v>36</v>
      </c>
      <c r="D2" s="21" t="s">
        <v>41</v>
      </c>
      <c r="E2" s="21" t="s">
        <v>30</v>
      </c>
      <c r="F2" s="21" t="s">
        <v>12</v>
      </c>
      <c r="G2" s="21" t="s">
        <v>16</v>
      </c>
      <c r="H2" s="21" t="s">
        <v>31</v>
      </c>
      <c r="I2" s="21" t="s">
        <v>32</v>
      </c>
      <c r="J2" s="2" t="s">
        <v>13</v>
      </c>
      <c r="K2" s="2" t="s">
        <v>14</v>
      </c>
      <c r="L2" s="2" t="s">
        <v>15</v>
      </c>
      <c r="M2" s="2" t="s">
        <v>18</v>
      </c>
      <c r="N2" s="2" t="s">
        <v>19</v>
      </c>
      <c r="O2" s="2" t="s">
        <v>29</v>
      </c>
      <c r="P2" s="2" t="s">
        <v>17</v>
      </c>
      <c r="Q2" s="2" t="s">
        <v>27</v>
      </c>
      <c r="R2" s="2" t="s">
        <v>28</v>
      </c>
      <c r="S2" s="2" t="s">
        <v>20</v>
      </c>
      <c r="T2" s="2" t="s">
        <v>21</v>
      </c>
      <c r="U2" s="2" t="s">
        <v>22</v>
      </c>
      <c r="V2" s="2" t="s">
        <v>23</v>
      </c>
      <c r="W2" s="2" t="s">
        <v>33</v>
      </c>
    </row>
    <row r="3" spans="1:23" x14ac:dyDescent="0.3">
      <c r="A3" s="14" t="s">
        <v>0</v>
      </c>
      <c r="B3" s="22">
        <v>921</v>
      </c>
      <c r="C3" s="26">
        <v>48119</v>
      </c>
      <c r="D3" s="22" t="s">
        <v>39</v>
      </c>
      <c r="E3" s="22">
        <f>784560+H3</f>
        <v>832679</v>
      </c>
      <c r="F3" s="22">
        <v>19</v>
      </c>
      <c r="G3" s="22">
        <f>E3/F3</f>
        <v>43825.210526315786</v>
      </c>
      <c r="H3" s="22">
        <v>48119</v>
      </c>
      <c r="I3" s="22">
        <f>H3/B3</f>
        <v>52.246471226927255</v>
      </c>
      <c r="J3" s="7">
        <v>0</v>
      </c>
      <c r="K3" s="8">
        <f>J3/B3</f>
        <v>0</v>
      </c>
      <c r="L3" s="7" t="s">
        <v>10</v>
      </c>
    </row>
    <row r="4" spans="1:23" x14ac:dyDescent="0.3">
      <c r="A4" s="14" t="s">
        <v>3</v>
      </c>
      <c r="B4" s="22">
        <v>5759</v>
      </c>
      <c r="C4" s="26">
        <v>122689</v>
      </c>
      <c r="D4" s="22" t="s">
        <v>38</v>
      </c>
      <c r="E4" s="22">
        <f>2852427+H4</f>
        <v>2972222</v>
      </c>
      <c r="F4" s="22">
        <v>22</v>
      </c>
      <c r="G4" s="22">
        <f t="shared" ref="G4:G10" si="0">E4/F4</f>
        <v>135101</v>
      </c>
      <c r="H4" s="22">
        <v>119795</v>
      </c>
      <c r="I4" s="22">
        <f>H4/B4</f>
        <v>20.80135440180587</v>
      </c>
      <c r="J4" s="7">
        <v>0</v>
      </c>
      <c r="K4" s="8">
        <f>J4/B4</f>
        <v>0</v>
      </c>
      <c r="L4" s="7" t="s">
        <v>10</v>
      </c>
    </row>
    <row r="5" spans="1:23" x14ac:dyDescent="0.3">
      <c r="A5" s="14" t="s">
        <v>4</v>
      </c>
      <c r="B5" s="22">
        <v>2774</v>
      </c>
      <c r="C5" s="26">
        <v>191812</v>
      </c>
      <c r="D5" s="22" t="s">
        <v>39</v>
      </c>
      <c r="E5" s="22">
        <f>4768984+H5</f>
        <v>4960796</v>
      </c>
      <c r="F5" s="22">
        <v>19</v>
      </c>
      <c r="G5" s="22">
        <f t="shared" si="0"/>
        <v>261094.52631578947</v>
      </c>
      <c r="H5" s="22">
        <v>191812</v>
      </c>
      <c r="I5" s="22">
        <f>H5/B5</f>
        <v>69.146359048305698</v>
      </c>
      <c r="J5" s="9">
        <v>255</v>
      </c>
      <c r="K5" s="10">
        <f>J5/B5</f>
        <v>9.1925018024513333E-2</v>
      </c>
      <c r="L5" s="9">
        <f>E5/J5</f>
        <v>19454.101960784315</v>
      </c>
    </row>
    <row r="6" spans="1:23" x14ac:dyDescent="0.3">
      <c r="A6" s="14" t="s">
        <v>5</v>
      </c>
      <c r="B6" s="22">
        <v>590</v>
      </c>
      <c r="C6" s="26">
        <v>20946</v>
      </c>
      <c r="D6" s="22" t="s">
        <v>37</v>
      </c>
      <c r="E6" s="22">
        <f>1681459+H6</f>
        <v>1702158</v>
      </c>
      <c r="F6" s="22">
        <v>22</v>
      </c>
      <c r="G6" s="22">
        <f t="shared" si="0"/>
        <v>77370.818181818177</v>
      </c>
      <c r="H6" s="22">
        <v>20699</v>
      </c>
      <c r="I6" s="22">
        <f>H6/B6</f>
        <v>35.083050847457628</v>
      </c>
      <c r="J6" s="9">
        <v>111</v>
      </c>
      <c r="K6" s="10">
        <f>J6/B6</f>
        <v>0.18813559322033899</v>
      </c>
      <c r="L6" s="9">
        <f t="shared" ref="L6:L12" si="1">E6/J6</f>
        <v>15334.756756756757</v>
      </c>
    </row>
    <row r="7" spans="1:23" x14ac:dyDescent="0.3">
      <c r="A7" s="14" t="s">
        <v>6</v>
      </c>
      <c r="B7" s="22">
        <v>8600</v>
      </c>
      <c r="C7" s="26">
        <v>262274</v>
      </c>
      <c r="D7" s="22" t="s">
        <v>39</v>
      </c>
      <c r="E7" s="22">
        <f>4088778+H7</f>
        <v>4340965</v>
      </c>
      <c r="F7" s="22">
        <v>20</v>
      </c>
      <c r="G7" s="22">
        <f t="shared" si="0"/>
        <v>217048.25</v>
      </c>
      <c r="H7" s="22">
        <v>252187</v>
      </c>
      <c r="I7" s="22">
        <f>H7/B7</f>
        <v>29.324069767441859</v>
      </c>
      <c r="J7" s="9">
        <v>5599</v>
      </c>
      <c r="K7" s="10">
        <f>J7/B7</f>
        <v>0.65104651162790694</v>
      </c>
      <c r="L7" s="9">
        <f t="shared" si="1"/>
        <v>775.31076978031797</v>
      </c>
    </row>
    <row r="8" spans="1:23" x14ac:dyDescent="0.3">
      <c r="A8" s="14" t="s">
        <v>7</v>
      </c>
      <c r="B8" s="22">
        <v>1264</v>
      </c>
      <c r="C8" s="26">
        <v>140569</v>
      </c>
      <c r="D8" s="22" t="s">
        <v>38</v>
      </c>
      <c r="E8" s="22">
        <f>2761891+H8</f>
        <v>2898186</v>
      </c>
      <c r="F8" s="22">
        <v>22</v>
      </c>
      <c r="G8" s="22">
        <f t="shared" si="0"/>
        <v>131735.72727272726</v>
      </c>
      <c r="H8" s="22">
        <v>136295</v>
      </c>
      <c r="I8" s="22">
        <f>H8/B8</f>
        <v>107.82832278481013</v>
      </c>
      <c r="J8" s="9">
        <v>1062</v>
      </c>
      <c r="K8" s="10">
        <f>J8/B8</f>
        <v>0.84018987341772156</v>
      </c>
      <c r="L8" s="9">
        <f t="shared" si="1"/>
        <v>2728.9887005649716</v>
      </c>
    </row>
    <row r="9" spans="1:23" x14ac:dyDescent="0.3">
      <c r="A9" s="14" t="s">
        <v>8</v>
      </c>
      <c r="B9" s="22">
        <v>5230</v>
      </c>
      <c r="C9" s="26">
        <v>200200</v>
      </c>
      <c r="D9" s="22" t="s">
        <v>39</v>
      </c>
      <c r="E9" s="22">
        <f>5682286+H9</f>
        <v>5882486</v>
      </c>
      <c r="F9" s="22">
        <v>19</v>
      </c>
      <c r="G9" s="22">
        <f t="shared" si="0"/>
        <v>309604.5263157895</v>
      </c>
      <c r="H9" s="22">
        <v>200200</v>
      </c>
      <c r="I9" s="22">
        <f>H9/B9</f>
        <v>38.279158699808796</v>
      </c>
      <c r="J9" s="9">
        <v>5104</v>
      </c>
      <c r="K9" s="10">
        <f>J9/B9</f>
        <v>0.97590822179732317</v>
      </c>
      <c r="L9" s="9">
        <f t="shared" si="1"/>
        <v>1152.5246865203762</v>
      </c>
    </row>
    <row r="10" spans="1:23" x14ac:dyDescent="0.3">
      <c r="A10" s="14" t="s">
        <v>9</v>
      </c>
      <c r="B10" s="22">
        <v>3511</v>
      </c>
      <c r="C10" s="26">
        <v>110090</v>
      </c>
      <c r="D10" s="22" t="s">
        <v>39</v>
      </c>
      <c r="E10" s="22">
        <f>815464+H10</f>
        <v>921319</v>
      </c>
      <c r="F10" s="22">
        <v>8</v>
      </c>
      <c r="G10" s="22">
        <f t="shared" si="0"/>
        <v>115164.875</v>
      </c>
      <c r="H10" s="22">
        <v>105855</v>
      </c>
      <c r="I10" s="22">
        <f>H10/B10</f>
        <v>30.149530048419255</v>
      </c>
      <c r="J10" s="9">
        <v>1130</v>
      </c>
      <c r="K10" s="10">
        <f>J10/B10</f>
        <v>0.32184562802620337</v>
      </c>
      <c r="L10" s="9">
        <f t="shared" si="1"/>
        <v>815.32654867256633</v>
      </c>
    </row>
    <row r="11" spans="1:23" x14ac:dyDescent="0.3">
      <c r="A11" s="14" t="s">
        <v>35</v>
      </c>
      <c r="B11" s="22">
        <v>3721</v>
      </c>
      <c r="C11" s="26">
        <v>75000</v>
      </c>
      <c r="D11" s="22" t="s">
        <v>40</v>
      </c>
      <c r="E11" s="25"/>
      <c r="F11" s="22">
        <v>0</v>
      </c>
      <c r="G11" s="25"/>
      <c r="H11" s="25"/>
      <c r="I11" s="25"/>
      <c r="J11" s="4"/>
      <c r="K11" s="5"/>
      <c r="L11" s="4"/>
    </row>
    <row r="12" spans="1:23" x14ac:dyDescent="0.3">
      <c r="A12" s="6" t="s">
        <v>11</v>
      </c>
      <c r="B12" s="11">
        <f>SUM(B3:B11)</f>
        <v>32370</v>
      </c>
      <c r="C12" s="20">
        <f>SUM(C3:C11)</f>
        <v>1171699</v>
      </c>
      <c r="D12" s="11"/>
      <c r="E12" s="11">
        <f>SUM(E3:E10)</f>
        <v>24510811</v>
      </c>
      <c r="F12" s="11"/>
      <c r="G12" s="11">
        <f>SUM(G3:G10)</f>
        <v>1290944.9336124402</v>
      </c>
      <c r="H12" s="11">
        <f>SUM(H3:H11)</f>
        <v>1074962</v>
      </c>
      <c r="I12" s="11">
        <f>H12/B12</f>
        <v>33.208588198949641</v>
      </c>
      <c r="J12" s="12">
        <f>SUM(J3:J10)</f>
        <v>13261</v>
      </c>
      <c r="K12" s="13">
        <f>J12/B12</f>
        <v>0.40966944701884461</v>
      </c>
      <c r="L12" s="12">
        <f t="shared" si="1"/>
        <v>1848.3380589699118</v>
      </c>
    </row>
    <row r="13" spans="1:23" ht="16.8" customHeight="1" x14ac:dyDescent="0.3">
      <c r="J13" s="1"/>
      <c r="K13" s="1"/>
      <c r="L13" s="1"/>
    </row>
    <row r="14" spans="1:23" x14ac:dyDescent="0.3">
      <c r="A14" s="3"/>
      <c r="J14" s="1"/>
      <c r="K14" s="1"/>
      <c r="L14" s="1"/>
    </row>
    <row r="15" spans="1:23" x14ac:dyDescent="0.3">
      <c r="A15" s="14"/>
      <c r="B15" s="15"/>
      <c r="C15" s="15"/>
      <c r="D15" s="15"/>
    </row>
    <row r="16" spans="1:23" x14ac:dyDescent="0.3">
      <c r="A16" s="14"/>
      <c r="B16" s="15"/>
      <c r="C16" s="15"/>
      <c r="D16" s="15"/>
    </row>
    <row r="17" spans="1:4" x14ac:dyDescent="0.3">
      <c r="A17" s="14"/>
      <c r="B17" s="15"/>
      <c r="C17" s="15"/>
      <c r="D17" s="15"/>
    </row>
    <row r="18" spans="1:4" x14ac:dyDescent="0.3">
      <c r="A18" s="14"/>
      <c r="B18" s="15"/>
      <c r="C18" s="15"/>
      <c r="D18" s="15"/>
    </row>
    <row r="19" spans="1:4" x14ac:dyDescent="0.3">
      <c r="A19" s="14"/>
      <c r="B19" s="15"/>
      <c r="C19" s="15"/>
      <c r="D19" s="15"/>
    </row>
    <row r="20" spans="1:4" x14ac:dyDescent="0.3">
      <c r="A20" s="14"/>
      <c r="B20" s="15"/>
      <c r="C20" s="15"/>
      <c r="D20" s="15"/>
    </row>
    <row r="21" spans="1:4" x14ac:dyDescent="0.3">
      <c r="A21" s="14"/>
      <c r="B21" s="15"/>
      <c r="C21" s="15"/>
      <c r="D21" s="15"/>
    </row>
    <row r="22" spans="1:4" x14ac:dyDescent="0.3">
      <c r="A22" s="14"/>
      <c r="B22" s="15"/>
      <c r="C22" s="15"/>
      <c r="D22" s="15"/>
    </row>
    <row r="23" spans="1:4" x14ac:dyDescent="0.3">
      <c r="A23" s="14"/>
      <c r="B23" s="15"/>
      <c r="C23" s="15"/>
      <c r="D23" s="15"/>
    </row>
    <row r="24" spans="1:4" x14ac:dyDescent="0.3">
      <c r="A24" s="14"/>
      <c r="B24" s="16"/>
      <c r="C24" s="16"/>
      <c r="D24" s="16"/>
    </row>
  </sheetData>
  <mergeCells count="3">
    <mergeCell ref="E1:I1"/>
    <mergeCell ref="J1:L1"/>
    <mergeCell ref="M1:W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cyuenem</dc:creator>
  <cp:lastModifiedBy>cyuenem</cp:lastModifiedBy>
  <dcterms:created xsi:type="dcterms:W3CDTF">2013-09-04T20:55:23Z</dcterms:created>
  <dcterms:modified xsi:type="dcterms:W3CDTF">2014-05-30T02:50:39Z</dcterms:modified>
</cp:coreProperties>
</file>